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alexh\Dropbox\Alpha Team\Alex Hately\Sr separation (main folder)\Data\HETP tests\HETB\"/>
    </mc:Choice>
  </mc:AlternateContent>
  <xr:revisionPtr revIDLastSave="0" documentId="13_ncr:1_{150AAA84-4015-4BBE-A126-E24E4FFE27F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G13" i="1" l="1"/>
  <c r="F13" i="1"/>
  <c r="K13" i="1" s="1"/>
  <c r="L13" i="1" s="1"/>
  <c r="D13" i="1"/>
  <c r="L3" i="1" l="1"/>
  <c r="G11" i="1" l="1"/>
  <c r="F11" i="1"/>
  <c r="D11" i="1"/>
  <c r="G9" i="1"/>
  <c r="F9" i="1"/>
  <c r="D9" i="1"/>
  <c r="G7" i="1"/>
  <c r="F7" i="1"/>
  <c r="K7" i="1" s="1"/>
  <c r="L7" i="1" s="1"/>
  <c r="D7" i="1"/>
  <c r="G5" i="1"/>
  <c r="F5" i="1"/>
  <c r="D5" i="1"/>
  <c r="K11" i="1" l="1"/>
  <c r="L11" i="1" s="1"/>
  <c r="I9" i="1"/>
  <c r="I13" i="1" l="1"/>
  <c r="I11" i="1"/>
</calcChain>
</file>

<file path=xl/sharedStrings.xml><?xml version="1.0" encoding="utf-8"?>
<sst xmlns="http://schemas.openxmlformats.org/spreadsheetml/2006/main" count="23" uniqueCount="23">
  <si>
    <t>Vial Label</t>
  </si>
  <si>
    <t>Empty Mass</t>
  </si>
  <si>
    <t>Mass with aliquot</t>
  </si>
  <si>
    <t xml:space="preserve">Mass of aliquot </t>
  </si>
  <si>
    <t>Mass with dilute</t>
  </si>
  <si>
    <t>Mass of dilute</t>
  </si>
  <si>
    <t>Mass of dilute and aliquot</t>
  </si>
  <si>
    <t>HETB Blank 1</t>
  </si>
  <si>
    <t>Just 1st 2.5% HNO3 with 5 ppb In/Re</t>
  </si>
  <si>
    <t>HETB Blank Conc</t>
  </si>
  <si>
    <t>Like sample without Sr. 9 mL 8 M diluted in 11 mL 2 %</t>
  </si>
  <si>
    <t>HETB Blank 2</t>
  </si>
  <si>
    <t>HETB calib conc</t>
  </si>
  <si>
    <t>HETB isotope calib</t>
  </si>
  <si>
    <t>Sr in conc</t>
  </si>
  <si>
    <t>ppm</t>
  </si>
  <si>
    <t>Sr conc (ppb)</t>
  </si>
  <si>
    <t>0.6 mL Sr conc (sample of run) + 8.4 mL 8 M HNO3 + 11 mL 2 % HNO3</t>
  </si>
  <si>
    <t>2 mL HETB calib conc + 18 mL 2.5 % HNO3 (In/Re)</t>
  </si>
  <si>
    <t xml:space="preserve">ISTD conc </t>
  </si>
  <si>
    <t>% of istd</t>
  </si>
  <si>
    <t>HETB isotope calib refill</t>
  </si>
  <si>
    <t>2 mL HETB calib conc + 16 mL 2.5 % HNO3 (In/Re)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</si>
</sst>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workbookViewId="0">
      <selection activeCell="I9" sqref="I9"/>
    </sheetView>
  </sheetViews>
  <sheetFormatPr defaultRowHeight="15" x14ac:dyDescent="0.25"/>
  <cols>
    <col min="1" max="1" width="22.28515625" bestFit="1" customWidth="1"/>
    <col min="2" max="2" width="11.42578125" bestFit="1" customWidth="1"/>
    <col min="3" max="3" width="16.7109375" bestFit="1" customWidth="1"/>
    <col min="4" max="4" width="15" bestFit="1" customWidth="1"/>
    <col min="5" max="5" width="15.7109375" bestFit="1" customWidth="1"/>
    <col min="6" max="6" width="13.5703125" bestFit="1" customWidth="1"/>
    <col min="7" max="7" width="24.28515625" bestFit="1" customWidth="1"/>
    <col min="9" max="9" width="12.42578125" bestFit="1" customWidth="1"/>
    <col min="10" max="12" width="12.42578125" customWidth="1"/>
    <col min="13" max="13" width="33.28515625" bestFit="1" customWidth="1"/>
    <col min="14" max="14" width="9.28515625" bestFit="1" customWidth="1"/>
    <col min="15" max="15" width="12" bestFit="1" customWidth="1"/>
    <col min="16" max="16" width="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16</v>
      </c>
      <c r="K1" t="s">
        <v>19</v>
      </c>
      <c r="L1" t="s">
        <v>20</v>
      </c>
    </row>
    <row r="3" spans="1:17" x14ac:dyDescent="0.25">
      <c r="A3" t="s">
        <v>7</v>
      </c>
      <c r="B3">
        <v>6.1529999999999996</v>
      </c>
      <c r="C3">
        <v>26.438500000000001</v>
      </c>
      <c r="D3">
        <v>0</v>
      </c>
      <c r="E3">
        <v>0</v>
      </c>
      <c r="F3">
        <v>0</v>
      </c>
      <c r="G3">
        <v>0</v>
      </c>
      <c r="I3">
        <v>0</v>
      </c>
      <c r="K3">
        <v>5</v>
      </c>
      <c r="L3">
        <f>K3/5*100</f>
        <v>100</v>
      </c>
      <c r="M3" s="1" t="s">
        <v>8</v>
      </c>
      <c r="N3" s="1"/>
      <c r="O3" s="1"/>
      <c r="P3" s="1"/>
      <c r="Q3" s="1"/>
    </row>
    <row r="5" spans="1:17" x14ac:dyDescent="0.25">
      <c r="A5" t="s">
        <v>9</v>
      </c>
      <c r="B5">
        <v>6.1223000000000001</v>
      </c>
      <c r="C5">
        <v>17.316400000000002</v>
      </c>
      <c r="D5">
        <f>C5-B5</f>
        <v>11.194100000000002</v>
      </c>
      <c r="E5">
        <v>28.447500000000002</v>
      </c>
      <c r="F5">
        <f>E5-C5</f>
        <v>11.1311</v>
      </c>
      <c r="G5">
        <f>E5-B5</f>
        <v>22.325200000000002</v>
      </c>
      <c r="I5">
        <v>0</v>
      </c>
      <c r="K5">
        <v>0</v>
      </c>
      <c r="M5" s="1" t="s">
        <v>10</v>
      </c>
      <c r="N5" s="1"/>
      <c r="O5" s="1"/>
      <c r="P5" s="1"/>
      <c r="Q5" s="1"/>
    </row>
    <row r="7" spans="1:17" x14ac:dyDescent="0.25">
      <c r="A7" t="s">
        <v>11</v>
      </c>
      <c r="B7">
        <v>6.1412000000000004</v>
      </c>
      <c r="C7">
        <v>8.4017999999999997</v>
      </c>
      <c r="D7">
        <f>C7-B7</f>
        <v>2.2605999999999993</v>
      </c>
      <c r="E7">
        <v>27.941800000000001</v>
      </c>
      <c r="F7">
        <f>E7-C7</f>
        <v>19.54</v>
      </c>
      <c r="G7">
        <f>E7-B7</f>
        <v>21.800599999999999</v>
      </c>
      <c r="I7">
        <v>0</v>
      </c>
      <c r="K7">
        <f>(5*F7)/G7</f>
        <v>4.4815280313385868</v>
      </c>
      <c r="L7">
        <f t="shared" ref="L7:L13" si="0">K7/5*100</f>
        <v>89.630560626771739</v>
      </c>
    </row>
    <row r="8" spans="1:17" x14ac:dyDescent="0.25">
      <c r="N8" t="s">
        <v>14</v>
      </c>
      <c r="O8">
        <v>18.154566871016485</v>
      </c>
      <c r="P8" t="s">
        <v>15</v>
      </c>
    </row>
    <row r="9" spans="1:17" x14ac:dyDescent="0.25">
      <c r="A9" t="s">
        <v>12</v>
      </c>
      <c r="B9">
        <v>6.1502999999999997</v>
      </c>
      <c r="C9">
        <v>6.8979999999999997</v>
      </c>
      <c r="D9">
        <f>C9-B9</f>
        <v>0.74770000000000003</v>
      </c>
      <c r="E9">
        <v>28.4224</v>
      </c>
      <c r="F9">
        <f>E9-C9</f>
        <v>21.5244</v>
      </c>
      <c r="G9">
        <f>E9-B9</f>
        <v>22.272100000000002</v>
      </c>
      <c r="I9">
        <f>(1000*O8)*D9/G9</f>
        <v>609.46967952995124</v>
      </c>
      <c r="M9" s="1" t="s">
        <v>17</v>
      </c>
      <c r="N9" s="1"/>
      <c r="O9" s="1"/>
      <c r="P9" s="1"/>
      <c r="Q9" s="1"/>
    </row>
    <row r="11" spans="1:17" x14ac:dyDescent="0.25">
      <c r="A11" t="s">
        <v>13</v>
      </c>
      <c r="B11">
        <v>6.1260000000000003</v>
      </c>
      <c r="C11">
        <v>8.3729999999999993</v>
      </c>
      <c r="D11">
        <f>C11-B11</f>
        <v>2.246999999999999</v>
      </c>
      <c r="E11">
        <v>25.122</v>
      </c>
      <c r="F11">
        <f>E11-C11</f>
        <v>16.749000000000002</v>
      </c>
      <c r="G11">
        <f>E11-B11</f>
        <v>18.995999999999999</v>
      </c>
      <c r="I11">
        <f>I$9*D11/G11</f>
        <v>72.092986413129083</v>
      </c>
      <c r="K11">
        <f>(5*F11)/G11</f>
        <v>4.4085596967782701</v>
      </c>
      <c r="L11">
        <f t="shared" si="0"/>
        <v>88.171193935565412</v>
      </c>
      <c r="M11" s="1" t="s">
        <v>22</v>
      </c>
      <c r="N11" s="1"/>
      <c r="O11" s="1"/>
      <c r="P11" s="1"/>
      <c r="Q11" s="1"/>
    </row>
    <row r="13" spans="1:17" x14ac:dyDescent="0.25">
      <c r="A13" t="s">
        <v>21</v>
      </c>
      <c r="B13">
        <v>6.1318999999999999</v>
      </c>
      <c r="C13">
        <v>8.4001999999999999</v>
      </c>
      <c r="D13">
        <f t="shared" ref="D13" si="1">C13-B13</f>
        <v>2.2683</v>
      </c>
      <c r="E13">
        <v>26.726400000000002</v>
      </c>
      <c r="F13">
        <f>E13-C13</f>
        <v>18.3262</v>
      </c>
      <c r="G13">
        <f>E13-B13</f>
        <v>20.594500000000004</v>
      </c>
      <c r="I13">
        <f t="shared" ref="I13" si="2">I$9*D13/G13</f>
        <v>67.127634760629689</v>
      </c>
      <c r="K13">
        <f t="shared" ref="K13" si="3">(5*F13)/G13</f>
        <v>4.4492947146082686</v>
      </c>
      <c r="L13">
        <f t="shared" si="0"/>
        <v>88.985894292165369</v>
      </c>
      <c r="M13" s="1" t="s">
        <v>18</v>
      </c>
      <c r="N13" s="1"/>
      <c r="O13" s="1"/>
      <c r="P13" s="1"/>
      <c r="Q13" s="1"/>
    </row>
    <row r="29" spans="6:6" x14ac:dyDescent="0.25">
      <c r="F29">
        <f>(20*10)/I9</f>
        <v>0.32815414239187163</v>
      </c>
    </row>
  </sheetData>
  <mergeCells count="5">
    <mergeCell ref="M5:Q5"/>
    <mergeCell ref="M3:Q3"/>
    <mergeCell ref="M9:Q9"/>
    <mergeCell ref="M11:Q11"/>
    <mergeCell ref="M13:Q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2020-08-11T10:40:20Z</dcterms:created>
  <dcterms:modified xsi:type="dcterms:W3CDTF">2021-01-15T16:30:06Z</dcterms:modified>
</cp:coreProperties>
</file>